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<sst xmlns="http://schemas.openxmlformats.org/spreadsheetml/2006/main" count="141" uniqueCount="74">
  <si>
    <t>Приложение № 2</t>
  </si>
  <si>
    <t>к Программе приватизации муниципального имущества</t>
  </si>
  <si>
    <t>муниципального образования "город Ульяновск" на 2013 год</t>
  </si>
  <si>
    <t>и плановый период 2014 и 2015 годов</t>
  </si>
  <si>
    <t>1. Нежилые помещения и здания (свободные и с обременением)</t>
  </si>
  <si>
    <t>№ п/п</t>
  </si>
  <si>
    <t>Характеристика</t>
  </si>
  <si>
    <t>Назначение</t>
  </si>
  <si>
    <t>Площадь, кв. м</t>
  </si>
  <si>
    <t>Тех. паспорт</t>
  </si>
  <si>
    <t>Кад. паспорт</t>
  </si>
  <si>
    <t>Свид-во</t>
  </si>
  <si>
    <t>Стоимость 1 кв.м, тыс.руб.</t>
  </si>
  <si>
    <t>Ориентировочная стоимость, тыс. руб.</t>
  </si>
  <si>
    <t>Предполагаемый срок приватизации (квартал 2014 года)</t>
  </si>
  <si>
    <t>Арендаторы</t>
  </si>
  <si>
    <t>Арендная плата в месяц, руб.</t>
  </si>
  <si>
    <t>Примечание</t>
  </si>
  <si>
    <t>Дата уведомления</t>
  </si>
  <si>
    <t>Дата засед. общ. Совета</t>
  </si>
  <si>
    <t>Зем. дело</t>
  </si>
  <si>
    <t>Охр. обяз-во</t>
  </si>
  <si>
    <t>Исполнитель</t>
  </si>
  <si>
    <t>12 Сентября ул., 91/1</t>
  </si>
  <si>
    <t xml:space="preserve"> помещение</t>
  </si>
  <si>
    <t>административное, вспомогательное</t>
  </si>
  <si>
    <t>УГОО “ветеранов, пенсионеров, военнослужащих”</t>
  </si>
  <si>
    <t>!</t>
  </si>
  <si>
    <t>-</t>
  </si>
  <si>
    <t>И</t>
  </si>
  <si>
    <t>помещения</t>
  </si>
  <si>
    <t>складское</t>
  </si>
  <si>
    <t>ООО "Шанс", УГОО “ветеранов, пенсионеров, военнослужащих”</t>
  </si>
  <si>
    <t>Вольная ул.</t>
  </si>
  <si>
    <t>здание (приватизация осуществляется с земельным участком)</t>
  </si>
  <si>
    <t>заказать</t>
  </si>
  <si>
    <t>отсутствуют</t>
  </si>
  <si>
    <t>не треб.</t>
  </si>
  <si>
    <t>заказано</t>
  </si>
  <si>
    <t>С</t>
  </si>
  <si>
    <t>Краснопролетарская ул., 26</t>
  </si>
  <si>
    <t>.09</t>
  </si>
  <si>
    <t>ООО "Квант"</t>
  </si>
  <si>
    <t>К</t>
  </si>
  <si>
    <t>Локомотивная ул., 9</t>
  </si>
  <si>
    <t>ООО "Ривал", свободные</t>
  </si>
  <si>
    <t>Р</t>
  </si>
  <si>
    <t>Луначарского ул., 17</t>
  </si>
  <si>
    <t>Стасова ул., 32.1</t>
  </si>
  <si>
    <t>здание (приватизация осуществляется с земельным участком площадью 1157,4 кв. м)</t>
  </si>
  <si>
    <t>административное, складское</t>
  </si>
  <si>
    <t>ООО "Мир пива"</t>
  </si>
  <si>
    <t>+</t>
  </si>
  <si>
    <t>Ульяновский пр-т, 2</t>
  </si>
  <si>
    <t>З</t>
  </si>
  <si>
    <t>Хо Ши Мина пр-т, 13А</t>
  </si>
  <si>
    <t>административное</t>
  </si>
  <si>
    <t>ООО "РИЦ"</t>
  </si>
  <si>
    <t>Хрустальная ул., 7</t>
  </si>
  <si>
    <t>бытовое обслуживание</t>
  </si>
  <si>
    <t>ОАО "Обувьбыт"</t>
  </si>
  <si>
    <t>Хрустальная ул., 41А</t>
  </si>
  <si>
    <t>Итого:</t>
  </si>
  <si>
    <r>
      <t xml:space="preserve">Ст-ть об-в </t>
    </r>
    <r>
      <rPr>
        <b/>
        <u val="single"/>
        <sz val="12"/>
        <color indexed="23"/>
        <rFont val="Times New Roman"/>
        <family val="1"/>
      </rPr>
      <t>на торги</t>
    </r>
  </si>
  <si>
    <t>тыс. руб.</t>
  </si>
  <si>
    <t>Ст-ть об-в арендуемых</t>
  </si>
  <si>
    <t>Ст-ть об-в свободных</t>
  </si>
  <si>
    <t>1 кв.</t>
  </si>
  <si>
    <t>2 кв.</t>
  </si>
  <si>
    <t>3 кв.</t>
  </si>
  <si>
    <t>4 кв.</t>
  </si>
  <si>
    <t>ИТОГО:</t>
  </si>
  <si>
    <t>Перечень муниципального имущества, подлежащего приватизации в 2014 году</t>
  </si>
  <si>
    <t>Место нахождения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</si>
</sst>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/mm/yy;@"/>
  </numFmts>
  <fonts count="32"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u val="single"/>
      <sz val="12"/>
      <color indexed="23"/>
      <name val="Times New Roman"/>
      <family val="1"/>
    </font>
    <font>
      <sz val="12"/>
      <color indexed="2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8" fillId="22" borderId="11" xfId="0" applyFont="1" applyFill="1" applyBorder="1" applyAlignment="1">
      <alignment horizontal="center" vertical="top" wrapText="1"/>
    </xf>
    <xf numFmtId="164" fontId="8" fillId="7" borderId="11" xfId="0" applyNumberFormat="1" applyFont="1" applyFill="1" applyBorder="1" applyAlignment="1">
      <alignment horizontal="center" vertical="top" wrapText="1"/>
    </xf>
    <xf numFmtId="0" fontId="8" fillId="7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164" fontId="10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164" fontId="11" fillId="0" borderId="11" xfId="0" applyNumberFormat="1" applyFont="1" applyFill="1" applyBorder="1" applyAlignment="1">
      <alignment horizontal="right" vertical="top" wrapText="1"/>
    </xf>
    <xf numFmtId="0" fontId="1" fillId="4" borderId="11" xfId="0" applyNumberFormat="1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center" vertical="top"/>
    </xf>
    <xf numFmtId="4" fontId="2" fillId="4" borderId="11" xfId="0" applyNumberFormat="1" applyFont="1" applyFill="1" applyBorder="1" applyAlignment="1">
      <alignment horizontal="right" vertical="top"/>
    </xf>
    <xf numFmtId="165" fontId="2" fillId="4" borderId="11" xfId="0" applyNumberFormat="1" applyFont="1" applyFill="1" applyBorder="1" applyAlignment="1">
      <alignment horizontal="right" vertical="top"/>
    </xf>
    <xf numFmtId="0" fontId="3" fillId="4" borderId="11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164" fontId="12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right" vertical="top" wrapText="1"/>
    </xf>
    <xf numFmtId="164" fontId="13" fillId="0" borderId="1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right" vertical="top" wrapText="1"/>
    </xf>
    <xf numFmtId="164" fontId="15" fillId="0" borderId="11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 wrapText="1"/>
    </xf>
    <xf numFmtId="164" fontId="2" fillId="4" borderId="1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center" vertical="top"/>
    </xf>
    <xf numFmtId="4" fontId="11" fillId="0" borderId="11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00390625" style="1" customWidth="1"/>
    <col min="2" max="2" width="33.28125" style="2" customWidth="1"/>
    <col min="3" max="3" width="45.57421875" style="3" customWidth="1"/>
    <col min="4" max="4" width="26.00390625" style="3" customWidth="1"/>
    <col min="5" max="5" width="11.8515625" style="5" customWidth="1"/>
    <col min="6" max="8" width="9.140625" style="5" hidden="1" customWidth="1"/>
    <col min="9" max="9" width="9.140625" style="6" hidden="1" customWidth="1"/>
    <col min="10" max="10" width="10.28125" style="6" hidden="1" customWidth="1"/>
    <col min="11" max="11" width="21.7109375" style="3" customWidth="1"/>
    <col min="12" max="12" width="40.7109375" style="7" hidden="1" customWidth="1"/>
    <col min="13" max="13" width="11.421875" style="7" hidden="1" customWidth="1"/>
    <col min="14" max="14" width="21.421875" style="0" hidden="1" customWidth="1"/>
    <col min="15" max="16" width="8.8515625" style="0" hidden="1" customWidth="1"/>
    <col min="17" max="17" width="7.7109375" style="0" hidden="1" customWidth="1"/>
    <col min="18" max="18" width="6.00390625" style="0" hidden="1" customWidth="1"/>
    <col min="19" max="19" width="4.00390625" style="0" hidden="1" customWidth="1"/>
  </cols>
  <sheetData>
    <row r="1" spans="4:5" ht="15.75">
      <c r="D1" s="4" t="s">
        <v>0</v>
      </c>
      <c r="E1" s="4"/>
    </row>
    <row r="2" spans="4:5" ht="15.75">
      <c r="D2" s="4" t="s">
        <v>1</v>
      </c>
      <c r="E2" s="4"/>
    </row>
    <row r="3" spans="4:5" ht="15.75">
      <c r="D3" s="4" t="s">
        <v>2</v>
      </c>
      <c r="E3" s="4"/>
    </row>
    <row r="4" spans="4:5" ht="15.75">
      <c r="D4" s="4" t="s">
        <v>3</v>
      </c>
      <c r="E4" s="4"/>
    </row>
    <row r="5" spans="5:8" ht="15.75">
      <c r="E5" s="4"/>
      <c r="F5" s="4"/>
      <c r="G5" s="4"/>
      <c r="H5" s="4"/>
    </row>
    <row r="6" spans="1:19" ht="18.75">
      <c r="A6" s="66" t="s">
        <v>72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8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4"/>
      <c r="M7" s="64"/>
      <c r="N7" s="64"/>
      <c r="O7" s="64"/>
      <c r="P7" s="64"/>
      <c r="Q7" s="64"/>
      <c r="R7" s="64"/>
      <c r="S7" s="64"/>
    </row>
    <row r="8" spans="1:18" s="9" customFormat="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0" customFormat="1" ht="18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1" spans="1:19" s="19" customFormat="1" ht="51">
      <c r="A11" s="11" t="s">
        <v>5</v>
      </c>
      <c r="B11" s="12" t="s">
        <v>73</v>
      </c>
      <c r="C11" s="13" t="s">
        <v>6</v>
      </c>
      <c r="D11" s="14" t="s">
        <v>7</v>
      </c>
      <c r="E11" s="15" t="s">
        <v>8</v>
      </c>
      <c r="F11" s="16" t="s">
        <v>9</v>
      </c>
      <c r="G11" s="16" t="s">
        <v>10</v>
      </c>
      <c r="H11" s="16" t="s">
        <v>11</v>
      </c>
      <c r="I11" s="17" t="s">
        <v>12</v>
      </c>
      <c r="J11" s="17" t="s">
        <v>13</v>
      </c>
      <c r="K11" s="14" t="s">
        <v>14</v>
      </c>
      <c r="L11" s="18" t="s">
        <v>15</v>
      </c>
      <c r="M11" s="18" t="s">
        <v>16</v>
      </c>
      <c r="N11" s="16" t="s">
        <v>17</v>
      </c>
      <c r="O11" s="16" t="s">
        <v>18</v>
      </c>
      <c r="P11" s="16" t="s">
        <v>19</v>
      </c>
      <c r="Q11" s="16" t="s">
        <v>20</v>
      </c>
      <c r="R11" s="16" t="s">
        <v>21</v>
      </c>
      <c r="S11" s="16" t="s">
        <v>22</v>
      </c>
    </row>
    <row r="12" spans="1:19" ht="31.5">
      <c r="A12" s="20">
        <v>1</v>
      </c>
      <c r="B12" s="21" t="s">
        <v>23</v>
      </c>
      <c r="C12" s="22" t="s">
        <v>24</v>
      </c>
      <c r="D12" s="23" t="s">
        <v>25</v>
      </c>
      <c r="E12" s="24">
        <v>82.6</v>
      </c>
      <c r="F12" s="25"/>
      <c r="G12" s="25">
        <v>39986</v>
      </c>
      <c r="H12" s="25">
        <v>40025</v>
      </c>
      <c r="I12" s="26">
        <v>18</v>
      </c>
      <c r="J12" s="26">
        <f aca="true" t="shared" si="0" ref="J12:J21">E12*I12</f>
        <v>1486.8</v>
      </c>
      <c r="K12" s="23">
        <v>1</v>
      </c>
      <c r="L12" s="27" t="s">
        <v>26</v>
      </c>
      <c r="M12" s="65">
        <v>5571.32</v>
      </c>
      <c r="N12" s="29"/>
      <c r="O12" s="23" t="s">
        <v>27</v>
      </c>
      <c r="P12" s="23"/>
      <c r="Q12" s="30" t="s">
        <v>28</v>
      </c>
      <c r="R12" s="30" t="s">
        <v>28</v>
      </c>
      <c r="S12" s="23" t="s">
        <v>29</v>
      </c>
    </row>
    <row r="13" spans="1:19" ht="31.5">
      <c r="A13" s="20">
        <v>2</v>
      </c>
      <c r="B13" s="21" t="s">
        <v>23</v>
      </c>
      <c r="C13" s="22" t="s">
        <v>30</v>
      </c>
      <c r="D13" s="23" t="s">
        <v>31</v>
      </c>
      <c r="E13" s="24">
        <v>36.9</v>
      </c>
      <c r="F13" s="25"/>
      <c r="G13" s="25">
        <v>40400</v>
      </c>
      <c r="H13" s="25">
        <v>40500</v>
      </c>
      <c r="I13" s="26">
        <v>19</v>
      </c>
      <c r="J13" s="26">
        <f t="shared" si="0"/>
        <v>701.1</v>
      </c>
      <c r="K13" s="23">
        <v>1</v>
      </c>
      <c r="L13" s="27" t="s">
        <v>32</v>
      </c>
      <c r="M13" s="65">
        <v>431.68</v>
      </c>
      <c r="N13" s="29"/>
      <c r="O13" s="23" t="s">
        <v>27</v>
      </c>
      <c r="P13" s="23"/>
      <c r="Q13" s="30" t="s">
        <v>28</v>
      </c>
      <c r="R13" s="30" t="s">
        <v>28</v>
      </c>
      <c r="S13" s="23" t="s">
        <v>29</v>
      </c>
    </row>
    <row r="14" spans="1:19" ht="31.5">
      <c r="A14" s="20">
        <v>3</v>
      </c>
      <c r="B14" s="21" t="s">
        <v>33</v>
      </c>
      <c r="C14" s="22" t="s">
        <v>34</v>
      </c>
      <c r="D14" s="23" t="s">
        <v>31</v>
      </c>
      <c r="E14" s="24">
        <v>24</v>
      </c>
      <c r="F14" s="25"/>
      <c r="G14" s="25" t="s">
        <v>35</v>
      </c>
      <c r="H14" s="25"/>
      <c r="I14" s="26">
        <v>6</v>
      </c>
      <c r="J14" s="26">
        <f t="shared" si="0"/>
        <v>144</v>
      </c>
      <c r="K14" s="23">
        <v>2</v>
      </c>
      <c r="L14" s="27" t="s">
        <v>36</v>
      </c>
      <c r="M14" s="28">
        <v>0</v>
      </c>
      <c r="N14" s="29"/>
      <c r="O14" s="23" t="s">
        <v>37</v>
      </c>
      <c r="P14" s="23" t="s">
        <v>37</v>
      </c>
      <c r="Q14" s="30" t="s">
        <v>38</v>
      </c>
      <c r="R14" s="30" t="s">
        <v>28</v>
      </c>
      <c r="S14" s="23" t="s">
        <v>39</v>
      </c>
    </row>
    <row r="15" spans="1:19" ht="15.75">
      <c r="A15" s="20">
        <v>4</v>
      </c>
      <c r="B15" s="21" t="s">
        <v>40</v>
      </c>
      <c r="C15" s="22" t="s">
        <v>30</v>
      </c>
      <c r="D15" s="23" t="s">
        <v>31</v>
      </c>
      <c r="E15" s="24">
        <v>111.2</v>
      </c>
      <c r="F15" s="25"/>
      <c r="G15" s="25" t="s">
        <v>41</v>
      </c>
      <c r="H15" s="25" t="s">
        <v>41</v>
      </c>
      <c r="I15" s="26">
        <v>10</v>
      </c>
      <c r="J15" s="26">
        <f t="shared" si="0"/>
        <v>1112</v>
      </c>
      <c r="K15" s="23">
        <v>2</v>
      </c>
      <c r="L15" s="27" t="s">
        <v>42</v>
      </c>
      <c r="M15" s="28">
        <v>6451.34</v>
      </c>
      <c r="N15" s="29"/>
      <c r="O15" s="23" t="s">
        <v>27</v>
      </c>
      <c r="P15" s="23"/>
      <c r="Q15" s="30" t="s">
        <v>28</v>
      </c>
      <c r="R15" s="30" t="s">
        <v>28</v>
      </c>
      <c r="S15" s="23" t="s">
        <v>43</v>
      </c>
    </row>
    <row r="16" spans="1:19" ht="15.75">
      <c r="A16" s="20">
        <v>5</v>
      </c>
      <c r="B16" s="21" t="s">
        <v>44</v>
      </c>
      <c r="C16" s="22" t="s">
        <v>30</v>
      </c>
      <c r="D16" s="23" t="s">
        <v>31</v>
      </c>
      <c r="E16" s="24">
        <v>525.77</v>
      </c>
      <c r="F16" s="25"/>
      <c r="G16" s="25"/>
      <c r="H16" s="25"/>
      <c r="I16" s="26">
        <v>16</v>
      </c>
      <c r="J16" s="26">
        <f t="shared" si="0"/>
        <v>8412.32</v>
      </c>
      <c r="K16" s="23">
        <v>3</v>
      </c>
      <c r="L16" s="27" t="s">
        <v>45</v>
      </c>
      <c r="M16" s="28">
        <v>54290</v>
      </c>
      <c r="N16" s="29"/>
      <c r="O16" s="23" t="s">
        <v>27</v>
      </c>
      <c r="P16" s="23"/>
      <c r="Q16" s="30" t="s">
        <v>28</v>
      </c>
      <c r="R16" s="30" t="s">
        <v>28</v>
      </c>
      <c r="S16" s="23" t="s">
        <v>46</v>
      </c>
    </row>
    <row r="17" spans="1:19" ht="15.75">
      <c r="A17" s="20">
        <v>6</v>
      </c>
      <c r="B17" s="21" t="s">
        <v>47</v>
      </c>
      <c r="C17" s="22" t="s">
        <v>30</v>
      </c>
      <c r="D17" s="23" t="s">
        <v>31</v>
      </c>
      <c r="E17" s="24">
        <v>214.23</v>
      </c>
      <c r="F17" s="25"/>
      <c r="G17" s="25"/>
      <c r="H17" s="25"/>
      <c r="I17" s="26">
        <v>12</v>
      </c>
      <c r="J17" s="26">
        <f t="shared" si="0"/>
        <v>2570.7599999999998</v>
      </c>
      <c r="K17" s="23">
        <v>2</v>
      </c>
      <c r="L17" s="27" t="s">
        <v>36</v>
      </c>
      <c r="M17" s="28">
        <v>0</v>
      </c>
      <c r="N17" s="29"/>
      <c r="O17" s="23" t="s">
        <v>37</v>
      </c>
      <c r="P17" s="23" t="s">
        <v>37</v>
      </c>
      <c r="Q17" s="30" t="s">
        <v>28</v>
      </c>
      <c r="R17" s="30" t="s">
        <v>28</v>
      </c>
      <c r="S17" s="23" t="s">
        <v>39</v>
      </c>
    </row>
    <row r="18" spans="1:19" ht="31.5">
      <c r="A18" s="20">
        <v>7</v>
      </c>
      <c r="B18" s="21" t="s">
        <v>48</v>
      </c>
      <c r="C18" s="22" t="s">
        <v>49</v>
      </c>
      <c r="D18" s="23" t="s">
        <v>50</v>
      </c>
      <c r="E18" s="24">
        <v>418.32</v>
      </c>
      <c r="F18" s="25"/>
      <c r="G18" s="25"/>
      <c r="H18" s="25"/>
      <c r="I18" s="26">
        <v>16</v>
      </c>
      <c r="J18" s="26">
        <f t="shared" si="0"/>
        <v>6693.12</v>
      </c>
      <c r="K18" s="23">
        <v>4</v>
      </c>
      <c r="L18" s="27" t="s">
        <v>51</v>
      </c>
      <c r="M18" s="28">
        <v>30487.16</v>
      </c>
      <c r="N18" s="29"/>
      <c r="O18" s="23" t="s">
        <v>27</v>
      </c>
      <c r="P18" s="23"/>
      <c r="Q18" s="30" t="s">
        <v>52</v>
      </c>
      <c r="R18" s="30" t="s">
        <v>28</v>
      </c>
      <c r="S18" s="23" t="s">
        <v>39</v>
      </c>
    </row>
    <row r="19" spans="1:19" ht="15.75">
      <c r="A19" s="20">
        <v>8</v>
      </c>
      <c r="B19" s="21" t="s">
        <v>53</v>
      </c>
      <c r="C19" s="22" t="s">
        <v>30</v>
      </c>
      <c r="D19" s="23" t="s">
        <v>31</v>
      </c>
      <c r="E19" s="24">
        <v>529.7</v>
      </c>
      <c r="F19" s="25"/>
      <c r="G19" s="25"/>
      <c r="H19" s="25"/>
      <c r="I19" s="26">
        <v>15</v>
      </c>
      <c r="J19" s="26">
        <f t="shared" si="0"/>
        <v>7945.500000000001</v>
      </c>
      <c r="K19" s="23">
        <v>4</v>
      </c>
      <c r="L19" s="27" t="s">
        <v>36</v>
      </c>
      <c r="M19" s="28">
        <v>0</v>
      </c>
      <c r="N19" s="29"/>
      <c r="O19" s="23" t="s">
        <v>37</v>
      </c>
      <c r="P19" s="23" t="s">
        <v>37</v>
      </c>
      <c r="Q19" s="30" t="s">
        <v>28</v>
      </c>
      <c r="R19" s="30" t="s">
        <v>28</v>
      </c>
      <c r="S19" s="23" t="s">
        <v>54</v>
      </c>
    </row>
    <row r="20" spans="1:19" ht="15.75">
      <c r="A20" s="20">
        <v>9</v>
      </c>
      <c r="B20" s="21" t="s">
        <v>53</v>
      </c>
      <c r="C20" s="22" t="s">
        <v>30</v>
      </c>
      <c r="D20" s="23" t="s">
        <v>31</v>
      </c>
      <c r="E20" s="24">
        <v>143.3</v>
      </c>
      <c r="F20" s="25"/>
      <c r="G20" s="25"/>
      <c r="H20" s="25"/>
      <c r="I20" s="26">
        <v>15</v>
      </c>
      <c r="J20" s="26">
        <f t="shared" si="0"/>
        <v>2149.5</v>
      </c>
      <c r="K20" s="23">
        <v>1</v>
      </c>
      <c r="L20" s="27" t="s">
        <v>36</v>
      </c>
      <c r="M20" s="28">
        <v>0</v>
      </c>
      <c r="N20" s="29"/>
      <c r="O20" s="23" t="s">
        <v>37</v>
      </c>
      <c r="P20" s="23" t="s">
        <v>37</v>
      </c>
      <c r="Q20" s="30" t="s">
        <v>28</v>
      </c>
      <c r="R20" s="30" t="s">
        <v>28</v>
      </c>
      <c r="S20" s="23" t="s">
        <v>54</v>
      </c>
    </row>
    <row r="21" spans="1:19" ht="15.75">
      <c r="A21" s="20">
        <v>10</v>
      </c>
      <c r="B21" s="21" t="s">
        <v>55</v>
      </c>
      <c r="C21" s="22" t="s">
        <v>30</v>
      </c>
      <c r="D21" s="23" t="s">
        <v>56</v>
      </c>
      <c r="E21" s="24">
        <v>679.6</v>
      </c>
      <c r="F21" s="25"/>
      <c r="G21" s="25"/>
      <c r="H21" s="25"/>
      <c r="I21" s="26">
        <v>17</v>
      </c>
      <c r="J21" s="26">
        <f t="shared" si="0"/>
        <v>11553.2</v>
      </c>
      <c r="K21" s="23">
        <v>2</v>
      </c>
      <c r="L21" s="27" t="s">
        <v>57</v>
      </c>
      <c r="M21" s="28">
        <v>75165.17</v>
      </c>
      <c r="N21" s="29"/>
      <c r="O21" s="23" t="s">
        <v>27</v>
      </c>
      <c r="P21" s="23"/>
      <c r="Q21" s="30" t="s">
        <v>28</v>
      </c>
      <c r="R21" s="30" t="s">
        <v>28</v>
      </c>
      <c r="S21" s="23" t="s">
        <v>54</v>
      </c>
    </row>
    <row r="22" spans="1:19" ht="15.75">
      <c r="A22" s="20">
        <v>11</v>
      </c>
      <c r="B22" s="21" t="s">
        <v>58</v>
      </c>
      <c r="C22" s="22" t="s">
        <v>30</v>
      </c>
      <c r="D22" s="23" t="s">
        <v>59</v>
      </c>
      <c r="E22" s="24">
        <v>87.8</v>
      </c>
      <c r="F22" s="25"/>
      <c r="G22" s="25">
        <v>39909</v>
      </c>
      <c r="H22" s="25">
        <v>39940</v>
      </c>
      <c r="I22" s="26">
        <v>15</v>
      </c>
      <c r="J22" s="26">
        <f>E22*I22</f>
        <v>1317</v>
      </c>
      <c r="K22" s="23">
        <v>4</v>
      </c>
      <c r="L22" s="27" t="s">
        <v>60</v>
      </c>
      <c r="M22" s="28">
        <v>4481.72</v>
      </c>
      <c r="N22" s="29"/>
      <c r="O22" s="23" t="s">
        <v>27</v>
      </c>
      <c r="P22" s="23"/>
      <c r="Q22" s="30" t="s">
        <v>28</v>
      </c>
      <c r="R22" s="30" t="s">
        <v>28</v>
      </c>
      <c r="S22" s="23" t="s">
        <v>29</v>
      </c>
    </row>
    <row r="23" spans="1:19" ht="15.75">
      <c r="A23" s="20">
        <v>12</v>
      </c>
      <c r="B23" s="21" t="s">
        <v>61</v>
      </c>
      <c r="C23" s="22" t="s">
        <v>30</v>
      </c>
      <c r="D23" s="23" t="s">
        <v>31</v>
      </c>
      <c r="E23" s="24">
        <v>348</v>
      </c>
      <c r="F23" s="25"/>
      <c r="G23" s="25"/>
      <c r="H23" s="25"/>
      <c r="I23" s="26">
        <v>17</v>
      </c>
      <c r="J23" s="31">
        <f>E23*I23-1.3</f>
        <v>5914.7</v>
      </c>
      <c r="K23" s="23">
        <v>3</v>
      </c>
      <c r="L23" s="27" t="s">
        <v>36</v>
      </c>
      <c r="M23" s="28">
        <v>0</v>
      </c>
      <c r="N23" s="29"/>
      <c r="O23" s="23" t="s">
        <v>37</v>
      </c>
      <c r="P23" s="23" t="s">
        <v>37</v>
      </c>
      <c r="Q23" s="30" t="s">
        <v>28</v>
      </c>
      <c r="R23" s="30" t="s">
        <v>28</v>
      </c>
      <c r="S23" s="23" t="s">
        <v>39</v>
      </c>
    </row>
    <row r="24" spans="1:19" s="39" customFormat="1" ht="15.75" hidden="1">
      <c r="A24" s="32"/>
      <c r="B24" s="33" t="s">
        <v>62</v>
      </c>
      <c r="C24" s="34"/>
      <c r="D24" s="34"/>
      <c r="E24" s="35">
        <f>SUM(E12:E23)</f>
        <v>3201.42</v>
      </c>
      <c r="F24" s="36"/>
      <c r="G24" s="36"/>
      <c r="H24" s="36"/>
      <c r="I24" s="35"/>
      <c r="J24" s="63">
        <f>SUM(J12:J23)</f>
        <v>50000</v>
      </c>
      <c r="K24" s="34"/>
      <c r="L24" s="37"/>
      <c r="M24" s="35">
        <f>SUM(M12:M23)</f>
        <v>176878.38999999998</v>
      </c>
      <c r="N24" s="35">
        <f>+M24*12</f>
        <v>2122540.6799999997</v>
      </c>
      <c r="O24" s="37"/>
      <c r="P24" s="37"/>
      <c r="Q24" s="38"/>
      <c r="R24" s="37"/>
      <c r="S24" s="37"/>
    </row>
    <row r="25" spans="1:18" s="39" customFormat="1" ht="15.75">
      <c r="A25" s="40"/>
      <c r="B25" s="41"/>
      <c r="C25" s="42"/>
      <c r="D25" s="42"/>
      <c r="E25" s="43"/>
      <c r="F25" s="44"/>
      <c r="G25" s="44"/>
      <c r="H25" s="44"/>
      <c r="I25" s="43"/>
      <c r="J25" s="43"/>
      <c r="K25" s="42"/>
      <c r="L25" s="45"/>
      <c r="M25" s="45"/>
      <c r="N25" s="45"/>
      <c r="O25" s="45"/>
      <c r="P25" s="45"/>
      <c r="Q25" s="46"/>
      <c r="R25" s="45"/>
    </row>
    <row r="26" spans="1:18" s="39" customFormat="1" ht="15.75">
      <c r="A26" s="47"/>
      <c r="B26" s="48"/>
      <c r="C26" s="49"/>
      <c r="D26" s="50"/>
      <c r="E26" s="51"/>
      <c r="F26" s="52"/>
      <c r="G26" s="52"/>
      <c r="H26" s="52"/>
      <c r="I26" s="51"/>
      <c r="J26" s="51"/>
      <c r="K26" s="50"/>
      <c r="L26" s="53" t="s">
        <v>63</v>
      </c>
      <c r="M26" s="54">
        <f>+J24</f>
        <v>50000</v>
      </c>
      <c r="N26" s="55" t="s">
        <v>64</v>
      </c>
      <c r="O26" s="45"/>
      <c r="P26" s="45"/>
      <c r="Q26" s="46"/>
      <c r="R26" s="45"/>
    </row>
    <row r="27" spans="12:14" ht="15.75">
      <c r="L27" s="56" t="s">
        <v>65</v>
      </c>
      <c r="M27" s="57">
        <f>+J12+J13+J15+J16+J18+J21+J22</f>
        <v>31275.54</v>
      </c>
      <c r="N27" s="58" t="s">
        <v>64</v>
      </c>
    </row>
    <row r="28" spans="12:14" ht="15.75">
      <c r="L28" s="56" t="s">
        <v>66</v>
      </c>
      <c r="M28" s="57">
        <f>+M26-M27</f>
        <v>18724.46</v>
      </c>
      <c r="N28" s="58" t="s">
        <v>64</v>
      </c>
    </row>
    <row r="30" spans="12:13" ht="15.75">
      <c r="L30" s="59" t="s">
        <v>67</v>
      </c>
      <c r="M30" s="60">
        <f>+J12+J13+J20</f>
        <v>4337.4</v>
      </c>
    </row>
    <row r="31" spans="12:13" ht="15.75">
      <c r="L31" s="59" t="s">
        <v>68</v>
      </c>
      <c r="M31" s="60">
        <f>+J14+J15+J17+J21</f>
        <v>15379.960000000001</v>
      </c>
    </row>
    <row r="32" spans="12:13" ht="15.75">
      <c r="L32" s="59" t="s">
        <v>69</v>
      </c>
      <c r="M32" s="60">
        <f>+J16+J23</f>
        <v>14327.02</v>
      </c>
    </row>
    <row r="33" spans="12:13" ht="15.75">
      <c r="L33" s="59" t="s">
        <v>70</v>
      </c>
      <c r="M33" s="60">
        <f>+J18+J19+J22</f>
        <v>15955.62</v>
      </c>
    </row>
    <row r="34" spans="12:13" ht="15.75">
      <c r="L34" s="61" t="s">
        <v>71</v>
      </c>
      <c r="M34" s="62">
        <f>SUM(M30:M33)</f>
        <v>50000.00000000001</v>
      </c>
    </row>
  </sheetData>
  <sheetProtection/>
  <mergeCells count="3">
    <mergeCell ref="A6:S6"/>
    <mergeCell ref="A9:R9"/>
    <mergeCell ref="A7:K7"/>
  </mergeCells>
  <printOptions/>
  <pageMargins left="0.26" right="0.17" top="0.54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Vdovin</dc:creator>
  <cp:keywords/>
  <dc:description/>
  <cp:lastModifiedBy>komitet</cp:lastModifiedBy>
  <cp:lastPrinted>2012-09-17T05:21:15Z</cp:lastPrinted>
  <dcterms:created xsi:type="dcterms:W3CDTF">2012-06-29T04:39:45Z</dcterms:created>
  <dcterms:modified xsi:type="dcterms:W3CDTF">2012-09-19T12:10:04Z</dcterms:modified>
  <cp:category/>
  <cp:version/>
  <cp:contentType/>
  <cp:contentStatus/>
</cp:coreProperties>
</file>